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!Документи\!!! ZZZ\Tender\!2023\058 БТЛ Благоустрій фінал\1 ТЗ\"/>
    </mc:Choice>
  </mc:AlternateContent>
  <xr:revisionPtr revIDLastSave="0" documentId="13_ncr:1_{A7288903-FAA9-463E-A961-36E70374DCDB}" xr6:coauthVersionLast="37" xr6:coauthVersionMax="37" xr10:uidLastSave="{00000000-0000-0000-0000-000000000000}"/>
  <bookViews>
    <workbookView xWindow="0" yWindow="0" windowWidth="19200" windowHeight="11592" xr2:uid="{00000000-000D-0000-FFFF-FFFF00000000}"/>
  </bookViews>
  <sheets>
    <sheet name="ТЗ благоустрій" sheetId="4" r:id="rId1"/>
  </sheets>
  <definedNames>
    <definedName name="_xlnm.Print_Titles" localSheetId="0">'ТЗ благоустрій'!$5:$6</definedName>
    <definedName name="_xlnm.Print_Area" localSheetId="0">'ТЗ благоустрій'!$A$1:$E$86</definedName>
  </definedName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4" l="1"/>
  <c r="D25" i="4"/>
  <c r="D29" i="4"/>
  <c r="D69" i="4" l="1"/>
  <c r="D31" i="4"/>
  <c r="D67" i="4"/>
  <c r="D55" i="4"/>
  <c r="D38" i="4"/>
  <c r="D71" i="4" l="1"/>
  <c r="D33" i="4"/>
  <c r="D72" i="4" l="1"/>
  <c r="D70" i="4"/>
  <c r="D68" i="4"/>
  <c r="D66" i="4"/>
  <c r="D64" i="4"/>
  <c r="D62" i="4"/>
  <c r="D60" i="4"/>
  <c r="D61" i="4" s="1"/>
  <c r="D49" i="4"/>
  <c r="D50" i="4" s="1"/>
  <c r="D45" i="4"/>
  <c r="D43" i="4"/>
  <c r="D44" i="4" s="1"/>
  <c r="D34" i="4"/>
  <c r="D35" i="4" s="1"/>
  <c r="D32" i="4"/>
  <c r="D30" i="4"/>
  <c r="D28" i="4"/>
  <c r="D26" i="4"/>
  <c r="D27" i="4" s="1"/>
  <c r="D22" i="4"/>
  <c r="D23" i="4" s="1"/>
  <c r="D73" i="4" l="1"/>
  <c r="D65" i="4"/>
  <c r="D63" i="4"/>
  <c r="D56" i="4"/>
  <c r="D47" i="4"/>
  <c r="D37" i="4"/>
  <c r="D24" i="4"/>
  <c r="D51" i="4" l="1"/>
  <c r="D48" i="4"/>
  <c r="D39" i="4"/>
  <c r="D52" i="4" l="1"/>
</calcChain>
</file>

<file path=xl/sharedStrings.xml><?xml version="1.0" encoding="utf-8"?>
<sst xmlns="http://schemas.openxmlformats.org/spreadsheetml/2006/main" count="160" uniqueCount="66">
  <si>
    <t>м3</t>
  </si>
  <si>
    <t>Екскаватор JCB 3CX</t>
  </si>
  <si>
    <t>Всього по розділу, грн.</t>
  </si>
  <si>
    <t>Самоскид 30 тн</t>
  </si>
  <si>
    <t>м2</t>
  </si>
  <si>
    <t>т</t>
  </si>
  <si>
    <t>Укладання бортових каменів</t>
  </si>
  <si>
    <t>м.п.</t>
  </si>
  <si>
    <t>Бетон В 15 з доставкою</t>
  </si>
  <si>
    <t>№ п/п</t>
  </si>
  <si>
    <t>Найменування робіт</t>
  </si>
  <si>
    <t>К-ть</t>
  </si>
  <si>
    <t>Примітки</t>
  </si>
  <si>
    <t>Пісок річковий</t>
  </si>
  <si>
    <t>Екскаватор JCB 3CX (гідромолот)</t>
  </si>
  <si>
    <t>змін</t>
  </si>
  <si>
    <t xml:space="preserve">  на благоустрій по об'єкту: Комплекс будівель і споруд науково-виробничого призначення за адресою : Київська область, м. Васильків, вулиця Лістрового Олександра (проект БТЛ) в м. Васильків</t>
  </si>
  <si>
    <t>Демонтажні та підготовчі роботи</t>
  </si>
  <si>
    <t>Земляні роботи (планування земляних мас)</t>
  </si>
  <si>
    <t>Трамбування грунту</t>
  </si>
  <si>
    <t>Влаштування пісчаної підсипки з трамбуванням</t>
  </si>
  <si>
    <t>Борт БР 100.30.15</t>
  </si>
  <si>
    <t>Товщина шару 150 мм</t>
  </si>
  <si>
    <t>Товщина шару 100 мм</t>
  </si>
  <si>
    <t>Улаштування щебнево-пісчаної суміші</t>
  </si>
  <si>
    <t>Щебнево-пісчана суміш з витратою цементу М400 150 кг/м3</t>
  </si>
  <si>
    <t>Улаштування покриття з ФЕМ</t>
  </si>
  <si>
    <t>Борт БР 100.20.08</t>
  </si>
  <si>
    <t>Врахований весь об'єм</t>
  </si>
  <si>
    <t>Товщина шару 50 мм</t>
  </si>
  <si>
    <t>Од. вим.</t>
  </si>
  <si>
    <t>Демонтаж дорожного покриття з вивезенням сміття на сусідну плащадку (включаючи дорожні борти та інше)</t>
  </si>
  <si>
    <t>Завезення грунту з сусідньої площадки, переміщення грунту в межах будівельного майданчику</t>
  </si>
  <si>
    <t>Бульдозер</t>
  </si>
  <si>
    <t>Каток 10 т</t>
  </si>
  <si>
    <t>Влаштування геотекстилю</t>
  </si>
  <si>
    <t>Пісок яружний</t>
  </si>
  <si>
    <t>Монтаж георешітки</t>
  </si>
  <si>
    <t>Геотекстиль Typar SF40 (або аналог)</t>
  </si>
  <si>
    <t>Геогратка Armal GEO40 (або аналог)</t>
  </si>
  <si>
    <t>Улаштування ЩПС з трамбуванням</t>
  </si>
  <si>
    <t>Бетонна бруківка "подвійне Т", 200*165*80, сірий колір</t>
  </si>
  <si>
    <t>Товщина ФЕМ 80 мм</t>
  </si>
  <si>
    <t>Покриття під проїзд важкого транспорту - 4490 м2</t>
  </si>
  <si>
    <t>Покриття  під тротуари та відмостки - 1412,0 м2</t>
  </si>
  <si>
    <t>Улаштування щебеневої основи з ущільненням</t>
  </si>
  <si>
    <t>Щебінь фр.20-40 мм по ДСТУ Б В.2.7-71-98</t>
  </si>
  <si>
    <t>Бетонна бруківка "Цеглинка 40", 200*100*40, сірий колір</t>
  </si>
  <si>
    <t>Товщина ФЕМ 40 мм</t>
  </si>
  <si>
    <t>Покриття під проїзд легкого транспорту (в т.ч. пожежний) - 3156,0 м2</t>
  </si>
  <si>
    <t>Бетонна бруківка "подвійне Т", 200*165*60, сірий колір</t>
  </si>
  <si>
    <t>Товщина ФЕМ 60 мм</t>
  </si>
  <si>
    <t>ТЕХНІЧНЕ ЗАВДАННЯ (від 10.04.2023)</t>
  </si>
  <si>
    <t>Щебенево-пісчана суміш С5 по ДСТУ 9177-2:2022</t>
  </si>
  <si>
    <t>Щебенево-пісчана суміш С7 по ДСТУ 9177-2:2022</t>
  </si>
  <si>
    <t>*ПРИМІТКИ:</t>
  </si>
  <si>
    <t>В комерційній пропозиції повинно бути враховано:</t>
  </si>
  <si>
    <t>-</t>
  </si>
  <si>
    <t>випробуваня згідно ДБН;</t>
  </si>
  <si>
    <t>вартість усіх розхідних (витратних) матеріалів, засобів малої механізації, аппаратів та установок необхідних для виконання робіт;</t>
  </si>
  <si>
    <t>вартість підсобних робіт, а також робіт з розвантаження і подачі матеріалу до місця монтажу.</t>
  </si>
  <si>
    <t>Вартість машин та механізмів (кран, підйомник та інше), оренда лісів/турів.Узгоджується з Замовником перед використанням та підтверджується  Генпідрядником при закритті КБ2в (табель обліку врахування робочого часу, акт надання послуг, дорожні листи та інше при потребі).</t>
  </si>
  <si>
    <t>Підрядник самостійно здійснює закупівлю необхідних для виконання Робіт матеріальних ресурсів, тільки після письмового (втч на електронну пошту відповідального представника) погодження з Замовником такої закупівлі.</t>
  </si>
  <si>
    <t>Вартість послуг на лабораторні витрати, при закритті КБ2в  підтверджується  Генпідрядником  (акт надання послуг чи інший підтвержуючий документ надання послуг).</t>
  </si>
  <si>
    <t>Всі необхідні матеріали повинні мати сертифікати відповідності</t>
  </si>
  <si>
    <t>Методи і об'єм контролю зварних з'єднань прийняти у відповідності з РД 34.17.101-89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</si>
</sst>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Book Antiqua"/>
      <family val="1"/>
      <charset val="204"/>
    </font>
    <font>
      <sz val="12"/>
      <color indexed="8"/>
      <name val="Calibri"/>
      <family val="2"/>
      <charset val="204"/>
    </font>
    <font>
      <sz val="12"/>
      <name val="Book Antiqua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0" xfId="0" applyFont="1" applyFill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0" fillId="0" borderId="10" xfId="0" applyFill="1" applyBorder="1"/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/>
    <xf numFmtId="4" fontId="0" fillId="0" borderId="10" xfId="0" applyNumberFormat="1" applyFill="1" applyBorder="1"/>
    <xf numFmtId="0" fontId="0" fillId="0" borderId="10" xfId="0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4" fontId="1" fillId="0" borderId="14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6" fillId="0" borderId="0" xfId="0" applyFont="1" applyFill="1" applyAlignment="1" applyProtection="1">
      <alignment horizontal="left"/>
    </xf>
    <xf numFmtId="0" fontId="7" fillId="0" borderId="0" xfId="0" applyFont="1"/>
    <xf numFmtId="0" fontId="6" fillId="0" borderId="0" xfId="0" applyFont="1" applyFill="1" applyAlignment="1" applyProtection="1"/>
    <xf numFmtId="0" fontId="8" fillId="0" borderId="0" xfId="0" applyFont="1" applyFill="1" applyAlignment="1" applyProtection="1">
      <alignment horizontal="center" vertical="center"/>
    </xf>
    <xf numFmtId="2" fontId="8" fillId="0" borderId="0" xfId="0" applyNumberFormat="1" applyFont="1" applyFill="1" applyProtection="1"/>
    <xf numFmtId="4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0" fillId="0" borderId="0" xfId="1" applyFont="1" applyFill="1"/>
    <xf numFmtId="0" fontId="11" fillId="0" borderId="0" xfId="1" applyFont="1"/>
    <xf numFmtId="0" fontId="10" fillId="0" borderId="0" xfId="1" applyFont="1" applyBorder="1"/>
    <xf numFmtId="0" fontId="7" fillId="0" borderId="0" xfId="0" applyFont="1" applyAlignment="1">
      <alignment wrapText="1"/>
    </xf>
    <xf numFmtId="0" fontId="8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center" wrapText="1"/>
    </xf>
    <xf numFmtId="0" fontId="6" fillId="0" borderId="0" xfId="0" applyFont="1" applyFill="1" applyAlignment="1" applyProtection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 wrapText="1"/>
    </xf>
    <xf numFmtId="0" fontId="6" fillId="0" borderId="0" xfId="0" applyFont="1" applyFill="1" applyAlignment="1" applyProtection="1">
      <alignment horizontal="left" wrapText="1"/>
    </xf>
  </cellXfs>
  <cellStyles count="2">
    <cellStyle name="Обычный" xfId="0" builtinId="0"/>
    <cellStyle name="Обычный 2" xfId="1" xr:uid="{334AA175-DACA-41D5-8398-DD76FE3505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7"/>
  <sheetViews>
    <sheetView tabSelected="1" topLeftCell="A51" workbookViewId="0">
      <selection activeCell="D59" activeCellId="3" sqref="D8:D18 D21:D39 D42:D56 D59:D74"/>
    </sheetView>
  </sheetViews>
  <sheetFormatPr defaultRowHeight="14.4" x14ac:dyDescent="0.3"/>
  <cols>
    <col min="1" max="1" width="5.88671875" customWidth="1"/>
    <col min="2" max="2" width="59.33203125" customWidth="1"/>
    <col min="3" max="3" width="8.5546875" customWidth="1"/>
    <col min="4" max="4" width="10.44140625" customWidth="1"/>
    <col min="5" max="5" width="21.88671875" customWidth="1"/>
    <col min="6" max="6" width="2" customWidth="1"/>
  </cols>
  <sheetData>
    <row r="1" spans="1:6" ht="3" customHeight="1" x14ac:dyDescent="0.3"/>
    <row r="2" spans="1:6" ht="18" x14ac:dyDescent="0.3">
      <c r="A2" s="56" t="s">
        <v>52</v>
      </c>
      <c r="B2" s="56"/>
      <c r="C2" s="56"/>
      <c r="D2" s="56"/>
      <c r="E2" s="56"/>
    </row>
    <row r="3" spans="1:6" ht="36.6" customHeight="1" x14ac:dyDescent="0.3">
      <c r="A3" s="56" t="s">
        <v>16</v>
      </c>
      <c r="B3" s="56"/>
      <c r="C3" s="56"/>
      <c r="D3" s="56"/>
      <c r="E3" s="56"/>
    </row>
    <row r="4" spans="1:6" ht="4.8" customHeight="1" thickBot="1" x14ac:dyDescent="0.35">
      <c r="A4" s="1"/>
      <c r="B4" s="1"/>
      <c r="C4" s="1"/>
      <c r="D4" s="1"/>
    </row>
    <row r="5" spans="1:6" s="2" customFormat="1" ht="34.200000000000003" customHeight="1" thickBot="1" x14ac:dyDescent="0.35">
      <c r="A5" s="18" t="s">
        <v>9</v>
      </c>
      <c r="B5" s="19" t="s">
        <v>10</v>
      </c>
      <c r="C5" s="19" t="s">
        <v>30</v>
      </c>
      <c r="D5" s="19" t="s">
        <v>11</v>
      </c>
      <c r="E5" s="20" t="s">
        <v>12</v>
      </c>
    </row>
    <row r="6" spans="1:6" s="3" customFormat="1" ht="12.6" thickBot="1" x14ac:dyDescent="0.3">
      <c r="A6" s="23">
        <v>1</v>
      </c>
      <c r="B6" s="24">
        <v>2</v>
      </c>
      <c r="C6" s="24">
        <v>3</v>
      </c>
      <c r="D6" s="24">
        <v>4</v>
      </c>
      <c r="E6" s="25">
        <v>7</v>
      </c>
    </row>
    <row r="7" spans="1:6" s="13" customFormat="1" ht="15.6" x14ac:dyDescent="0.3">
      <c r="A7" s="26"/>
      <c r="B7" s="22" t="s">
        <v>17</v>
      </c>
      <c r="C7" s="22"/>
      <c r="D7" s="21"/>
      <c r="E7" s="27"/>
      <c r="F7" s="15"/>
    </row>
    <row r="8" spans="1:6" s="6" customFormat="1" ht="31.2" x14ac:dyDescent="0.3">
      <c r="A8" s="28">
        <v>1</v>
      </c>
      <c r="B8" s="7" t="s">
        <v>31</v>
      </c>
      <c r="C8" s="5" t="s">
        <v>0</v>
      </c>
      <c r="D8" s="4">
        <v>5215</v>
      </c>
      <c r="E8" s="29"/>
      <c r="F8" s="3"/>
    </row>
    <row r="9" spans="1:6" s="6" customFormat="1" ht="15.6" x14ac:dyDescent="0.3">
      <c r="A9" s="28"/>
      <c r="B9" s="16" t="s">
        <v>1</v>
      </c>
      <c r="C9" s="5" t="s">
        <v>15</v>
      </c>
      <c r="D9" s="4">
        <v>40</v>
      </c>
      <c r="E9" s="29"/>
      <c r="F9" s="3"/>
    </row>
    <row r="10" spans="1:6" s="6" customFormat="1" ht="15.6" x14ac:dyDescent="0.3">
      <c r="A10" s="28"/>
      <c r="B10" s="16" t="s">
        <v>3</v>
      </c>
      <c r="C10" s="5" t="s">
        <v>15</v>
      </c>
      <c r="D10" s="4">
        <v>50</v>
      </c>
      <c r="E10" s="29"/>
      <c r="F10" s="3"/>
    </row>
    <row r="11" spans="1:6" s="6" customFormat="1" ht="15.6" x14ac:dyDescent="0.3">
      <c r="A11" s="28"/>
      <c r="B11" s="16" t="s">
        <v>14</v>
      </c>
      <c r="C11" s="5" t="s">
        <v>15</v>
      </c>
      <c r="D11" s="4">
        <v>10</v>
      </c>
      <c r="E11" s="29"/>
      <c r="F11" s="3"/>
    </row>
    <row r="12" spans="1:6" s="6" customFormat="1" ht="15.6" x14ac:dyDescent="0.3">
      <c r="A12" s="28"/>
      <c r="B12" s="14" t="s">
        <v>2</v>
      </c>
      <c r="C12" s="5"/>
      <c r="D12" s="4"/>
      <c r="E12" s="29"/>
      <c r="F12" s="15"/>
    </row>
    <row r="13" spans="1:6" s="10" customFormat="1" ht="15.6" x14ac:dyDescent="0.3">
      <c r="A13" s="30"/>
      <c r="B13" s="11" t="s">
        <v>18</v>
      </c>
      <c r="C13" s="11"/>
      <c r="D13" s="9"/>
      <c r="E13" s="31"/>
      <c r="F13" s="15"/>
    </row>
    <row r="14" spans="1:6" s="6" customFormat="1" ht="31.2" x14ac:dyDescent="0.3">
      <c r="A14" s="28">
        <v>1</v>
      </c>
      <c r="B14" s="7" t="s">
        <v>32</v>
      </c>
      <c r="C14" s="5" t="s">
        <v>0</v>
      </c>
      <c r="D14" s="4">
        <v>9796</v>
      </c>
      <c r="E14" s="29"/>
      <c r="F14" s="3"/>
    </row>
    <row r="15" spans="1:6" s="6" customFormat="1" ht="15.6" x14ac:dyDescent="0.3">
      <c r="A15" s="28"/>
      <c r="B15" s="16" t="s">
        <v>1</v>
      </c>
      <c r="C15" s="5" t="s">
        <v>15</v>
      </c>
      <c r="D15" s="4">
        <v>60</v>
      </c>
      <c r="E15" s="29"/>
      <c r="F15" s="3"/>
    </row>
    <row r="16" spans="1:6" s="6" customFormat="1" ht="15.6" x14ac:dyDescent="0.3">
      <c r="A16" s="28"/>
      <c r="B16" s="16" t="s">
        <v>3</v>
      </c>
      <c r="C16" s="5" t="s">
        <v>15</v>
      </c>
      <c r="D16" s="4">
        <v>60</v>
      </c>
      <c r="E16" s="29"/>
      <c r="F16" s="3"/>
    </row>
    <row r="17" spans="1:8" s="6" customFormat="1" ht="15.6" x14ac:dyDescent="0.3">
      <c r="A17" s="28"/>
      <c r="B17" s="16" t="s">
        <v>33</v>
      </c>
      <c r="C17" s="5" t="s">
        <v>15</v>
      </c>
      <c r="D17" s="4">
        <v>10</v>
      </c>
      <c r="E17" s="29"/>
      <c r="F17" s="15"/>
    </row>
    <row r="18" spans="1:8" s="6" customFormat="1" ht="15.6" x14ac:dyDescent="0.3">
      <c r="A18" s="28"/>
      <c r="B18" s="16" t="s">
        <v>34</v>
      </c>
      <c r="C18" s="5" t="s">
        <v>15</v>
      </c>
      <c r="D18" s="4">
        <v>10</v>
      </c>
      <c r="E18" s="29"/>
      <c r="F18" s="15"/>
    </row>
    <row r="19" spans="1:8" s="6" customFormat="1" ht="15.6" x14ac:dyDescent="0.3">
      <c r="A19" s="28"/>
      <c r="B19" s="14"/>
      <c r="C19" s="5"/>
      <c r="D19" s="4"/>
      <c r="E19" s="29"/>
      <c r="F19" s="15"/>
    </row>
    <row r="20" spans="1:8" s="10" customFormat="1" ht="15.6" x14ac:dyDescent="0.3">
      <c r="A20" s="57" t="s">
        <v>43</v>
      </c>
      <c r="B20" s="58"/>
      <c r="C20" s="58"/>
      <c r="D20" s="58"/>
      <c r="E20" s="59"/>
      <c r="F20" s="15"/>
      <c r="H20" s="2"/>
    </row>
    <row r="21" spans="1:8" s="6" customFormat="1" ht="15.6" x14ac:dyDescent="0.3">
      <c r="A21" s="28">
        <v>1</v>
      </c>
      <c r="B21" s="8" t="s">
        <v>19</v>
      </c>
      <c r="C21" s="5" t="s">
        <v>4</v>
      </c>
      <c r="D21" s="4">
        <v>4490</v>
      </c>
      <c r="E21" s="32"/>
      <c r="F21" s="15"/>
      <c r="H21"/>
    </row>
    <row r="22" spans="1:8" s="6" customFormat="1" ht="15.6" x14ac:dyDescent="0.3">
      <c r="A22" s="28">
        <v>2</v>
      </c>
      <c r="B22" s="8" t="s">
        <v>35</v>
      </c>
      <c r="C22" s="5" t="s">
        <v>4</v>
      </c>
      <c r="D22" s="4">
        <f>D21</f>
        <v>4490</v>
      </c>
      <c r="E22" s="32"/>
      <c r="F22" s="15"/>
      <c r="H22"/>
    </row>
    <row r="23" spans="1:8" s="6" customFormat="1" ht="15.6" x14ac:dyDescent="0.3">
      <c r="A23" s="28"/>
      <c r="B23" s="16" t="s">
        <v>38</v>
      </c>
      <c r="C23" s="5" t="s">
        <v>4</v>
      </c>
      <c r="D23" s="4">
        <f>D22*1.15</f>
        <v>5163.5</v>
      </c>
      <c r="E23" s="32"/>
      <c r="F23" s="15"/>
      <c r="H23"/>
    </row>
    <row r="24" spans="1:8" s="6" customFormat="1" ht="15.6" x14ac:dyDescent="0.3">
      <c r="A24" s="28">
        <v>3</v>
      </c>
      <c r="B24" s="8" t="s">
        <v>20</v>
      </c>
      <c r="C24" s="5" t="s">
        <v>4</v>
      </c>
      <c r="D24" s="4">
        <f>D21</f>
        <v>4490</v>
      </c>
      <c r="E24" s="33" t="s">
        <v>22</v>
      </c>
      <c r="F24" s="3"/>
      <c r="H24"/>
    </row>
    <row r="25" spans="1:8" s="6" customFormat="1" ht="15.6" x14ac:dyDescent="0.3">
      <c r="A25" s="28"/>
      <c r="B25" s="16" t="s">
        <v>36</v>
      </c>
      <c r="C25" s="5" t="s">
        <v>5</v>
      </c>
      <c r="D25" s="4">
        <f>D24*0.15*1.6*1.15</f>
        <v>1239.24</v>
      </c>
      <c r="E25" s="33"/>
      <c r="F25" s="3"/>
      <c r="H25"/>
    </row>
    <row r="26" spans="1:8" s="6" customFormat="1" ht="15.6" x14ac:dyDescent="0.3">
      <c r="A26" s="28">
        <v>4</v>
      </c>
      <c r="B26" s="17" t="s">
        <v>37</v>
      </c>
      <c r="C26" s="5" t="s">
        <v>4</v>
      </c>
      <c r="D26" s="4">
        <f>D21</f>
        <v>4490</v>
      </c>
      <c r="E26" s="33"/>
      <c r="F26" s="3"/>
      <c r="H26"/>
    </row>
    <row r="27" spans="1:8" s="6" customFormat="1" ht="15.6" x14ac:dyDescent="0.3">
      <c r="A27" s="28"/>
      <c r="B27" s="16" t="s">
        <v>39</v>
      </c>
      <c r="C27" s="5" t="s">
        <v>4</v>
      </c>
      <c r="D27" s="4">
        <f>1.1*D26</f>
        <v>4939</v>
      </c>
      <c r="E27" s="33"/>
      <c r="F27" s="3"/>
      <c r="H27"/>
    </row>
    <row r="28" spans="1:8" s="6" customFormat="1" ht="15.6" x14ac:dyDescent="0.3">
      <c r="A28" s="28">
        <v>5</v>
      </c>
      <c r="B28" s="8" t="s">
        <v>40</v>
      </c>
      <c r="C28" s="5" t="s">
        <v>4</v>
      </c>
      <c r="D28" s="4">
        <f>D21</f>
        <v>4490</v>
      </c>
      <c r="E28" s="33" t="s">
        <v>22</v>
      </c>
      <c r="F28" s="3"/>
      <c r="H28"/>
    </row>
    <row r="29" spans="1:8" s="6" customFormat="1" ht="15.6" x14ac:dyDescent="0.3">
      <c r="A29" s="28"/>
      <c r="B29" s="16" t="s">
        <v>53</v>
      </c>
      <c r="C29" s="5" t="s">
        <v>5</v>
      </c>
      <c r="D29" s="4">
        <f>D28*0.15*1.57*1.27</f>
        <v>1342.89165</v>
      </c>
      <c r="E29" s="33"/>
      <c r="F29" s="3"/>
      <c r="H29"/>
    </row>
    <row r="30" spans="1:8" s="6" customFormat="1" ht="15.6" x14ac:dyDescent="0.3">
      <c r="A30" s="28">
        <v>6</v>
      </c>
      <c r="B30" s="8" t="s">
        <v>40</v>
      </c>
      <c r="C30" s="5" t="s">
        <v>4</v>
      </c>
      <c r="D30" s="4">
        <f>D21</f>
        <v>4490</v>
      </c>
      <c r="E30" s="33" t="s">
        <v>22</v>
      </c>
      <c r="F30" s="3"/>
      <c r="H30"/>
    </row>
    <row r="31" spans="1:8" s="6" customFormat="1" ht="15.6" x14ac:dyDescent="0.3">
      <c r="A31" s="28"/>
      <c r="B31" s="16" t="s">
        <v>54</v>
      </c>
      <c r="C31" s="5" t="s">
        <v>5</v>
      </c>
      <c r="D31" s="4">
        <f>D30*0.15*1.57*1.27</f>
        <v>1342.89165</v>
      </c>
      <c r="E31" s="33"/>
      <c r="F31" s="3"/>
      <c r="H31"/>
    </row>
    <row r="32" spans="1:8" ht="15.6" x14ac:dyDescent="0.3">
      <c r="A32" s="28">
        <v>7</v>
      </c>
      <c r="B32" s="8" t="s">
        <v>24</v>
      </c>
      <c r="C32" s="5" t="s">
        <v>4</v>
      </c>
      <c r="D32" s="4">
        <f>D21</f>
        <v>4490</v>
      </c>
      <c r="E32" s="33" t="s">
        <v>22</v>
      </c>
      <c r="F32" s="3"/>
    </row>
    <row r="33" spans="1:8" ht="15.6" x14ac:dyDescent="0.3">
      <c r="A33" s="28"/>
      <c r="B33" s="16" t="s">
        <v>25</v>
      </c>
      <c r="C33" s="5" t="s">
        <v>0</v>
      </c>
      <c r="D33" s="4">
        <f>D32*0.15</f>
        <v>673.5</v>
      </c>
      <c r="E33" s="33"/>
      <c r="F33" s="3"/>
    </row>
    <row r="34" spans="1:8" ht="15.6" x14ac:dyDescent="0.3">
      <c r="A34" s="28">
        <v>8</v>
      </c>
      <c r="B34" s="8" t="s">
        <v>26</v>
      </c>
      <c r="C34" s="5" t="s">
        <v>4</v>
      </c>
      <c r="D34" s="4">
        <f>D21</f>
        <v>4490</v>
      </c>
      <c r="E34" s="33" t="s">
        <v>42</v>
      </c>
      <c r="F34" s="3"/>
    </row>
    <row r="35" spans="1:8" ht="15.6" x14ac:dyDescent="0.3">
      <c r="A35" s="28"/>
      <c r="B35" s="16" t="s">
        <v>41</v>
      </c>
      <c r="C35" s="5" t="s">
        <v>4</v>
      </c>
      <c r="D35" s="4">
        <f>D34*1.05</f>
        <v>4714.5</v>
      </c>
      <c r="E35" s="34"/>
      <c r="F35" s="3"/>
    </row>
    <row r="36" spans="1:8" ht="15.6" x14ac:dyDescent="0.3">
      <c r="A36" s="28"/>
      <c r="B36" s="16" t="s">
        <v>13</v>
      </c>
      <c r="C36" s="5" t="s">
        <v>5</v>
      </c>
      <c r="D36" s="4">
        <v>20</v>
      </c>
      <c r="E36" s="34"/>
      <c r="F36" s="3"/>
    </row>
    <row r="37" spans="1:8" s="6" customFormat="1" ht="15.6" x14ac:dyDescent="0.3">
      <c r="A37" s="28">
        <v>9</v>
      </c>
      <c r="B37" s="8" t="s">
        <v>6</v>
      </c>
      <c r="C37" s="5" t="s">
        <v>7</v>
      </c>
      <c r="D37" s="4">
        <f>1115.2</f>
        <v>1115.2</v>
      </c>
      <c r="E37" s="29" t="s">
        <v>28</v>
      </c>
      <c r="F37" s="3"/>
      <c r="H37"/>
    </row>
    <row r="38" spans="1:8" s="6" customFormat="1" ht="15.6" x14ac:dyDescent="0.3">
      <c r="A38" s="28"/>
      <c r="B38" s="16" t="s">
        <v>8</v>
      </c>
      <c r="C38" s="5" t="s">
        <v>0</v>
      </c>
      <c r="D38" s="4">
        <f>0.05*1*D37</f>
        <v>55.760000000000005</v>
      </c>
      <c r="E38" s="29"/>
      <c r="F38" s="15"/>
    </row>
    <row r="39" spans="1:8" s="6" customFormat="1" ht="15.6" x14ac:dyDescent="0.3">
      <c r="A39" s="28"/>
      <c r="B39" s="16" t="s">
        <v>21</v>
      </c>
      <c r="C39" s="5" t="s">
        <v>7</v>
      </c>
      <c r="D39" s="4">
        <f>D37</f>
        <v>1115.2</v>
      </c>
      <c r="E39" s="29"/>
      <c r="F39" s="3"/>
    </row>
    <row r="40" spans="1:8" s="6" customFormat="1" ht="15.6" x14ac:dyDescent="0.3">
      <c r="A40" s="28"/>
      <c r="B40" s="12"/>
      <c r="C40" s="5"/>
      <c r="D40" s="4"/>
      <c r="E40" s="29"/>
      <c r="F40" s="15"/>
    </row>
    <row r="41" spans="1:8" s="10" customFormat="1" ht="15.6" x14ac:dyDescent="0.3">
      <c r="A41" s="57" t="s">
        <v>44</v>
      </c>
      <c r="B41" s="58"/>
      <c r="C41" s="58"/>
      <c r="D41" s="58"/>
      <c r="E41" s="59"/>
      <c r="F41" s="15"/>
      <c r="H41"/>
    </row>
    <row r="42" spans="1:8" s="6" customFormat="1" ht="15.6" x14ac:dyDescent="0.3">
      <c r="A42" s="28">
        <v>1</v>
      </c>
      <c r="B42" s="8" t="s">
        <v>19</v>
      </c>
      <c r="C42" s="5" t="s">
        <v>4</v>
      </c>
      <c r="D42" s="4">
        <v>1412</v>
      </c>
      <c r="E42" s="32"/>
      <c r="F42" s="15"/>
      <c r="H42"/>
    </row>
    <row r="43" spans="1:8" s="6" customFormat="1" ht="15.6" x14ac:dyDescent="0.3">
      <c r="A43" s="28">
        <v>2</v>
      </c>
      <c r="B43" s="8" t="s">
        <v>35</v>
      </c>
      <c r="C43" s="5" t="s">
        <v>4</v>
      </c>
      <c r="D43" s="4">
        <f>D42</f>
        <v>1412</v>
      </c>
      <c r="E43" s="32"/>
      <c r="F43" s="15"/>
      <c r="H43"/>
    </row>
    <row r="44" spans="1:8" s="6" customFormat="1" ht="15.6" x14ac:dyDescent="0.3">
      <c r="A44" s="28"/>
      <c r="B44" s="16" t="s">
        <v>38</v>
      </c>
      <c r="C44" s="5" t="s">
        <v>4</v>
      </c>
      <c r="D44" s="4">
        <f>D43*1.15</f>
        <v>1623.8</v>
      </c>
      <c r="E44" s="32"/>
      <c r="F44" s="15"/>
      <c r="H44"/>
    </row>
    <row r="45" spans="1:8" s="6" customFormat="1" ht="15.6" x14ac:dyDescent="0.3">
      <c r="A45" s="28">
        <v>3</v>
      </c>
      <c r="B45" s="8" t="s">
        <v>20</v>
      </c>
      <c r="C45" s="5" t="s">
        <v>4</v>
      </c>
      <c r="D45" s="4">
        <f>D42</f>
        <v>1412</v>
      </c>
      <c r="E45" s="29" t="s">
        <v>23</v>
      </c>
      <c r="F45" s="3"/>
      <c r="H45"/>
    </row>
    <row r="46" spans="1:8" s="6" customFormat="1" ht="15.6" x14ac:dyDescent="0.3">
      <c r="A46" s="28"/>
      <c r="B46" s="16" t="s">
        <v>36</v>
      </c>
      <c r="C46" s="5" t="s">
        <v>5</v>
      </c>
      <c r="D46" s="4">
        <f>D45*0.1*1.6*1.15</f>
        <v>259.80800000000005</v>
      </c>
      <c r="E46" s="29"/>
      <c r="F46" s="3"/>
      <c r="H46"/>
    </row>
    <row r="47" spans="1:8" s="6" customFormat="1" ht="15.6" x14ac:dyDescent="0.3">
      <c r="A47" s="28">
        <v>4</v>
      </c>
      <c r="B47" s="8" t="s">
        <v>45</v>
      </c>
      <c r="C47" s="5" t="s">
        <v>4</v>
      </c>
      <c r="D47" s="4">
        <f>D42</f>
        <v>1412</v>
      </c>
      <c r="E47" s="29" t="s">
        <v>23</v>
      </c>
      <c r="F47" s="3"/>
      <c r="H47"/>
    </row>
    <row r="48" spans="1:8" s="6" customFormat="1" ht="15.6" x14ac:dyDescent="0.3">
      <c r="A48" s="28"/>
      <c r="B48" s="16" t="s">
        <v>46</v>
      </c>
      <c r="C48" s="5" t="s">
        <v>5</v>
      </c>
      <c r="D48" s="4">
        <f>D47*0.1*1.45</f>
        <v>204.74</v>
      </c>
      <c r="E48" s="29"/>
      <c r="F48" s="3"/>
      <c r="H48"/>
    </row>
    <row r="49" spans="1:8" ht="15.6" x14ac:dyDescent="0.3">
      <c r="A49" s="28">
        <v>5</v>
      </c>
      <c r="B49" s="8" t="s">
        <v>24</v>
      </c>
      <c r="C49" s="5" t="s">
        <v>4</v>
      </c>
      <c r="D49" s="4">
        <f>D42</f>
        <v>1412</v>
      </c>
      <c r="E49" s="29" t="s">
        <v>29</v>
      </c>
      <c r="F49" s="3"/>
    </row>
    <row r="50" spans="1:8" ht="15.6" x14ac:dyDescent="0.3">
      <c r="A50" s="28"/>
      <c r="B50" s="16" t="s">
        <v>25</v>
      </c>
      <c r="C50" s="5" t="s">
        <v>0</v>
      </c>
      <c r="D50" s="4">
        <f>D49*0.05*1.02</f>
        <v>72.012000000000015</v>
      </c>
      <c r="E50" s="29"/>
      <c r="F50" s="3"/>
    </row>
    <row r="51" spans="1:8" ht="15.6" x14ac:dyDescent="0.3">
      <c r="A51" s="28">
        <v>6</v>
      </c>
      <c r="B51" s="8" t="s">
        <v>26</v>
      </c>
      <c r="C51" s="5" t="s">
        <v>4</v>
      </c>
      <c r="D51" s="4">
        <f>D47</f>
        <v>1412</v>
      </c>
      <c r="E51" s="29"/>
      <c r="F51" s="3"/>
    </row>
    <row r="52" spans="1:8" ht="15.6" x14ac:dyDescent="0.3">
      <c r="A52" s="28"/>
      <c r="B52" s="16" t="s">
        <v>47</v>
      </c>
      <c r="C52" s="5" t="s">
        <v>4</v>
      </c>
      <c r="D52" s="4">
        <f>D51*1.1</f>
        <v>1553.2</v>
      </c>
      <c r="E52" s="33" t="s">
        <v>48</v>
      </c>
      <c r="F52" s="3"/>
    </row>
    <row r="53" spans="1:8" s="6" customFormat="1" ht="15.6" x14ac:dyDescent="0.3">
      <c r="A53" s="28"/>
      <c r="B53" s="16" t="s">
        <v>13</v>
      </c>
      <c r="C53" s="5" t="s">
        <v>5</v>
      </c>
      <c r="D53" s="4">
        <v>10</v>
      </c>
      <c r="E53" s="34"/>
      <c r="F53" s="3"/>
    </row>
    <row r="54" spans="1:8" s="6" customFormat="1" ht="15.6" x14ac:dyDescent="0.3">
      <c r="A54" s="28">
        <v>7</v>
      </c>
      <c r="B54" s="8" t="s">
        <v>6</v>
      </c>
      <c r="C54" s="5" t="s">
        <v>7</v>
      </c>
      <c r="D54" s="4">
        <v>1180.6500000000001</v>
      </c>
      <c r="E54" s="29" t="s">
        <v>28</v>
      </c>
      <c r="F54" s="3"/>
    </row>
    <row r="55" spans="1:8" s="6" customFormat="1" ht="15.6" x14ac:dyDescent="0.3">
      <c r="A55" s="28"/>
      <c r="B55" s="16" t="s">
        <v>8</v>
      </c>
      <c r="C55" s="5" t="s">
        <v>0</v>
      </c>
      <c r="D55" s="4">
        <f>0.05*D54</f>
        <v>59.032500000000006</v>
      </c>
      <c r="E55" s="29"/>
      <c r="F55" s="15"/>
    </row>
    <row r="56" spans="1:8" s="6" customFormat="1" ht="15.6" x14ac:dyDescent="0.3">
      <c r="A56" s="28"/>
      <c r="B56" s="16" t="s">
        <v>27</v>
      </c>
      <c r="C56" s="5" t="s">
        <v>7</v>
      </c>
      <c r="D56" s="4">
        <f>D54</f>
        <v>1180.6500000000001</v>
      </c>
      <c r="E56" s="29"/>
      <c r="F56" s="3"/>
    </row>
    <row r="57" spans="1:8" s="6" customFormat="1" ht="15.6" x14ac:dyDescent="0.3">
      <c r="A57" s="28"/>
      <c r="B57" s="12"/>
      <c r="C57" s="5"/>
      <c r="D57" s="4"/>
      <c r="E57" s="29"/>
      <c r="F57" s="15"/>
    </row>
    <row r="58" spans="1:8" s="10" customFormat="1" ht="15.6" x14ac:dyDescent="0.3">
      <c r="A58" s="57" t="s">
        <v>49</v>
      </c>
      <c r="B58" s="58"/>
      <c r="C58" s="58"/>
      <c r="D58" s="58"/>
      <c r="E58" s="59"/>
      <c r="F58" s="15"/>
      <c r="H58" s="2"/>
    </row>
    <row r="59" spans="1:8" s="6" customFormat="1" ht="15.6" x14ac:dyDescent="0.3">
      <c r="A59" s="28">
        <v>1</v>
      </c>
      <c r="B59" s="8" t="s">
        <v>19</v>
      </c>
      <c r="C59" s="5" t="s">
        <v>4</v>
      </c>
      <c r="D59" s="4">
        <v>3156</v>
      </c>
      <c r="E59" s="32"/>
      <c r="F59" s="15"/>
      <c r="H59"/>
    </row>
    <row r="60" spans="1:8" s="6" customFormat="1" ht="15.6" x14ac:dyDescent="0.3">
      <c r="A60" s="28">
        <v>2</v>
      </c>
      <c r="B60" s="8" t="s">
        <v>35</v>
      </c>
      <c r="C60" s="5" t="s">
        <v>4</v>
      </c>
      <c r="D60" s="4">
        <f>D59</f>
        <v>3156</v>
      </c>
      <c r="E60" s="32"/>
      <c r="F60" s="15"/>
      <c r="H60"/>
    </row>
    <row r="61" spans="1:8" s="6" customFormat="1" ht="15.6" x14ac:dyDescent="0.3">
      <c r="A61" s="28"/>
      <c r="B61" s="16" t="s">
        <v>38</v>
      </c>
      <c r="C61" s="5" t="s">
        <v>4</v>
      </c>
      <c r="D61" s="4">
        <f>D60*1.15</f>
        <v>3629.3999999999996</v>
      </c>
      <c r="E61" s="32"/>
      <c r="F61" s="15"/>
      <c r="H61"/>
    </row>
    <row r="62" spans="1:8" s="6" customFormat="1" ht="15.6" x14ac:dyDescent="0.3">
      <c r="A62" s="28">
        <v>3</v>
      </c>
      <c r="B62" s="8" t="s">
        <v>20</v>
      </c>
      <c r="C62" s="5" t="s">
        <v>4</v>
      </c>
      <c r="D62" s="4">
        <f>D59</f>
        <v>3156</v>
      </c>
      <c r="E62" s="29" t="s">
        <v>22</v>
      </c>
      <c r="F62" s="3"/>
      <c r="H62"/>
    </row>
    <row r="63" spans="1:8" s="6" customFormat="1" ht="15.6" x14ac:dyDescent="0.3">
      <c r="A63" s="28"/>
      <c r="B63" s="16" t="s">
        <v>36</v>
      </c>
      <c r="C63" s="5" t="s">
        <v>5</v>
      </c>
      <c r="D63" s="4">
        <f>D62*0.15*1.65</f>
        <v>781.1099999999999</v>
      </c>
      <c r="E63" s="29"/>
      <c r="F63" s="3"/>
      <c r="H63"/>
    </row>
    <row r="64" spans="1:8" s="6" customFormat="1" ht="15.6" x14ac:dyDescent="0.3">
      <c r="A64" s="28">
        <v>4</v>
      </c>
      <c r="B64" s="17" t="s">
        <v>37</v>
      </c>
      <c r="C64" s="5" t="s">
        <v>4</v>
      </c>
      <c r="D64" s="4">
        <f>D59</f>
        <v>3156</v>
      </c>
      <c r="E64" s="29"/>
      <c r="F64" s="3"/>
      <c r="H64"/>
    </row>
    <row r="65" spans="1:11" s="6" customFormat="1" ht="15.6" x14ac:dyDescent="0.3">
      <c r="A65" s="28"/>
      <c r="B65" s="16" t="s">
        <v>39</v>
      </c>
      <c r="C65" s="5" t="s">
        <v>4</v>
      </c>
      <c r="D65" s="4">
        <f>1.1*D64</f>
        <v>3471.6000000000004</v>
      </c>
      <c r="E65" s="29"/>
      <c r="F65" s="3"/>
      <c r="H65"/>
    </row>
    <row r="66" spans="1:11" s="6" customFormat="1" ht="15.6" x14ac:dyDescent="0.3">
      <c r="A66" s="28">
        <v>5</v>
      </c>
      <c r="B66" s="8" t="s">
        <v>40</v>
      </c>
      <c r="C66" s="5" t="s">
        <v>4</v>
      </c>
      <c r="D66" s="4">
        <f>D59</f>
        <v>3156</v>
      </c>
      <c r="E66" s="29" t="s">
        <v>22</v>
      </c>
      <c r="F66" s="3"/>
      <c r="H66"/>
    </row>
    <row r="67" spans="1:11" s="6" customFormat="1" ht="15.6" x14ac:dyDescent="0.3">
      <c r="A67" s="28"/>
      <c r="B67" s="16" t="s">
        <v>53</v>
      </c>
      <c r="C67" s="5" t="s">
        <v>5</v>
      </c>
      <c r="D67" s="4">
        <f>D66*0.15*1.57*1.27</f>
        <v>943.91225999999995</v>
      </c>
      <c r="E67" s="29"/>
      <c r="F67" s="3"/>
      <c r="H67"/>
    </row>
    <row r="68" spans="1:11" ht="15.6" x14ac:dyDescent="0.3">
      <c r="A68" s="28">
        <v>6</v>
      </c>
      <c r="B68" s="8" t="s">
        <v>40</v>
      </c>
      <c r="C68" s="5" t="s">
        <v>4</v>
      </c>
      <c r="D68" s="4">
        <f>D59</f>
        <v>3156</v>
      </c>
      <c r="E68" s="29" t="s">
        <v>22</v>
      </c>
      <c r="F68" s="3"/>
    </row>
    <row r="69" spans="1:11" ht="15.6" x14ac:dyDescent="0.3">
      <c r="A69" s="28"/>
      <c r="B69" s="16" t="s">
        <v>54</v>
      </c>
      <c r="C69" s="5" t="s">
        <v>5</v>
      </c>
      <c r="D69" s="4">
        <f>D68*0.15*1.57*1.27</f>
        <v>943.91225999999995</v>
      </c>
      <c r="E69" s="29"/>
      <c r="F69" s="3"/>
    </row>
    <row r="70" spans="1:11" ht="15.6" x14ac:dyDescent="0.3">
      <c r="A70" s="28">
        <v>7</v>
      </c>
      <c r="B70" s="8" t="s">
        <v>24</v>
      </c>
      <c r="C70" s="5" t="s">
        <v>4</v>
      </c>
      <c r="D70" s="4">
        <f>D59</f>
        <v>3156</v>
      </c>
      <c r="E70" s="29" t="s">
        <v>22</v>
      </c>
      <c r="F70" s="3"/>
    </row>
    <row r="71" spans="1:11" ht="15.6" x14ac:dyDescent="0.3">
      <c r="A71" s="28"/>
      <c r="B71" s="16" t="s">
        <v>25</v>
      </c>
      <c r="C71" s="5" t="s">
        <v>0</v>
      </c>
      <c r="D71" s="4">
        <f>D70*0.15</f>
        <v>473.4</v>
      </c>
      <c r="E71" s="29"/>
      <c r="F71" s="3"/>
    </row>
    <row r="72" spans="1:11" ht="15.6" x14ac:dyDescent="0.3">
      <c r="A72" s="28">
        <v>8</v>
      </c>
      <c r="B72" s="8" t="s">
        <v>26</v>
      </c>
      <c r="C72" s="5" t="s">
        <v>4</v>
      </c>
      <c r="D72" s="4">
        <f>D59</f>
        <v>3156</v>
      </c>
      <c r="E72" s="29"/>
      <c r="F72" s="3"/>
    </row>
    <row r="73" spans="1:11" ht="15.6" x14ac:dyDescent="0.3">
      <c r="A73" s="28"/>
      <c r="B73" s="16" t="s">
        <v>50</v>
      </c>
      <c r="C73" s="5" t="s">
        <v>4</v>
      </c>
      <c r="D73" s="4">
        <f>D72*1.05</f>
        <v>3313.8</v>
      </c>
      <c r="E73" s="33" t="s">
        <v>51</v>
      </c>
      <c r="F73" s="3"/>
    </row>
    <row r="74" spans="1:11" ht="15.6" x14ac:dyDescent="0.3">
      <c r="A74" s="28"/>
      <c r="B74" s="16" t="s">
        <v>13</v>
      </c>
      <c r="C74" s="5" t="s">
        <v>5</v>
      </c>
      <c r="D74" s="4">
        <v>20</v>
      </c>
      <c r="E74" s="29"/>
      <c r="F74" s="3"/>
    </row>
    <row r="75" spans="1:11" s="6" customFormat="1" ht="16.2" thickBot="1" x14ac:dyDescent="0.35">
      <c r="A75" s="35"/>
      <c r="B75" s="36"/>
      <c r="C75" s="37"/>
      <c r="D75" s="38"/>
      <c r="E75" s="39"/>
      <c r="F75" s="15"/>
      <c r="H75"/>
    </row>
    <row r="77" spans="1:11" x14ac:dyDescent="0.3">
      <c r="A77" s="40" t="s">
        <v>55</v>
      </c>
      <c r="B77" s="41"/>
      <c r="C77" s="42"/>
      <c r="D77" s="43"/>
      <c r="E77" s="44"/>
      <c r="F77" s="44"/>
      <c r="G77" s="44"/>
      <c r="H77" s="45"/>
      <c r="I77" s="41"/>
      <c r="J77" s="41"/>
      <c r="K77" s="41"/>
    </row>
    <row r="78" spans="1:11" x14ac:dyDescent="0.3">
      <c r="A78" s="46">
        <v>1</v>
      </c>
      <c r="B78" s="61" t="s">
        <v>56</v>
      </c>
      <c r="C78" s="61"/>
      <c r="D78" s="61"/>
      <c r="E78" s="61"/>
      <c r="F78" s="55"/>
      <c r="G78" s="55"/>
      <c r="H78" s="55"/>
      <c r="I78" s="55"/>
      <c r="J78" s="55"/>
      <c r="K78" s="55"/>
    </row>
    <row r="79" spans="1:11" x14ac:dyDescent="0.3">
      <c r="A79" s="47" t="s">
        <v>57</v>
      </c>
      <c r="B79" s="60" t="s">
        <v>58</v>
      </c>
      <c r="C79" s="60"/>
      <c r="D79" s="60"/>
      <c r="E79" s="60"/>
      <c r="F79" s="53"/>
      <c r="G79" s="53"/>
      <c r="H79" s="53"/>
      <c r="I79" s="53"/>
      <c r="J79" s="53"/>
      <c r="K79" s="52"/>
    </row>
    <row r="80" spans="1:11" ht="14.4" customHeight="1" x14ac:dyDescent="0.3">
      <c r="A80" s="47" t="s">
        <v>57</v>
      </c>
      <c r="B80" s="60" t="s">
        <v>59</v>
      </c>
      <c r="C80" s="60"/>
      <c r="D80" s="60"/>
      <c r="E80" s="60"/>
      <c r="F80" s="53"/>
      <c r="G80" s="53"/>
      <c r="H80" s="53"/>
      <c r="I80" s="53"/>
      <c r="J80" s="53"/>
      <c r="K80" s="52"/>
    </row>
    <row r="81" spans="1:11" ht="14.4" customHeight="1" x14ac:dyDescent="0.3">
      <c r="A81" s="47" t="s">
        <v>57</v>
      </c>
      <c r="B81" s="60" t="s">
        <v>60</v>
      </c>
      <c r="C81" s="60"/>
      <c r="D81" s="60"/>
      <c r="E81" s="60"/>
      <c r="F81" s="53"/>
      <c r="G81" s="53"/>
      <c r="H81" s="53"/>
      <c r="I81" s="53"/>
      <c r="J81" s="53"/>
      <c r="K81" s="52"/>
    </row>
    <row r="82" spans="1:11" ht="40.799999999999997" customHeight="1" x14ac:dyDescent="0.3">
      <c r="A82" s="48">
        <v>2</v>
      </c>
      <c r="B82" s="60" t="s">
        <v>61</v>
      </c>
      <c r="C82" s="60"/>
      <c r="D82" s="60"/>
      <c r="E82" s="60"/>
      <c r="F82" s="53"/>
      <c r="G82" s="53"/>
      <c r="H82" s="53"/>
      <c r="I82" s="53"/>
      <c r="J82" s="53"/>
      <c r="K82" s="53"/>
    </row>
    <row r="83" spans="1:11" ht="31.8" customHeight="1" x14ac:dyDescent="0.3">
      <c r="A83" s="48">
        <v>3</v>
      </c>
      <c r="B83" s="60" t="s">
        <v>62</v>
      </c>
      <c r="C83" s="60"/>
      <c r="D83" s="60"/>
      <c r="E83" s="60"/>
      <c r="F83" s="53"/>
      <c r="G83" s="53"/>
      <c r="H83" s="53"/>
      <c r="I83" s="53"/>
      <c r="J83" s="53"/>
      <c r="K83" s="53"/>
    </row>
    <row r="84" spans="1:11" ht="35.4" customHeight="1" x14ac:dyDescent="0.3">
      <c r="A84" s="48">
        <v>4</v>
      </c>
      <c r="B84" s="60" t="s">
        <v>63</v>
      </c>
      <c r="C84" s="60"/>
      <c r="D84" s="60"/>
      <c r="E84" s="60"/>
      <c r="F84" s="54"/>
      <c r="G84" s="53"/>
      <c r="H84" s="53"/>
      <c r="I84" s="53"/>
      <c r="J84" s="53"/>
      <c r="K84" s="53"/>
    </row>
    <row r="85" spans="1:11" x14ac:dyDescent="0.3">
      <c r="A85" s="48">
        <v>5</v>
      </c>
      <c r="B85" s="60" t="s">
        <v>64</v>
      </c>
      <c r="C85" s="60"/>
      <c r="D85" s="60"/>
      <c r="E85" s="60"/>
      <c r="F85" s="53"/>
      <c r="G85" s="53"/>
      <c r="H85" s="53"/>
      <c r="I85" s="53"/>
      <c r="J85" s="53"/>
      <c r="K85" s="53"/>
    </row>
    <row r="86" spans="1:11" ht="14.4" customHeight="1" x14ac:dyDescent="0.3">
      <c r="A86" s="48">
        <v>6</v>
      </c>
      <c r="B86" s="60" t="s">
        <v>65</v>
      </c>
      <c r="C86" s="60"/>
      <c r="D86" s="60"/>
      <c r="E86" s="60"/>
      <c r="F86" s="53"/>
      <c r="G86" s="53"/>
      <c r="H86" s="53"/>
      <c r="I86" s="53"/>
      <c r="J86" s="53"/>
      <c r="K86" s="53"/>
    </row>
    <row r="87" spans="1:11" ht="15.6" x14ac:dyDescent="0.3">
      <c r="A87" s="49"/>
      <c r="B87" s="50"/>
      <c r="C87" s="51"/>
      <c r="D87" s="51"/>
      <c r="E87" s="51"/>
      <c r="F87" s="51"/>
      <c r="G87" s="51"/>
      <c r="H87" s="51"/>
      <c r="I87" s="51"/>
      <c r="J87" s="51"/>
      <c r="K87" s="51"/>
    </row>
  </sheetData>
  <mergeCells count="14">
    <mergeCell ref="B83:E83"/>
    <mergeCell ref="B84:E84"/>
    <mergeCell ref="B85:E85"/>
    <mergeCell ref="B86:E86"/>
    <mergeCell ref="B78:E78"/>
    <mergeCell ref="B79:E79"/>
    <mergeCell ref="B80:E80"/>
    <mergeCell ref="B81:E81"/>
    <mergeCell ref="B82:E82"/>
    <mergeCell ref="A2:E2"/>
    <mergeCell ref="A3:E3"/>
    <mergeCell ref="A20:E20"/>
    <mergeCell ref="A41:E41"/>
    <mergeCell ref="A58:E58"/>
  </mergeCells>
  <pageMargins left="0.70866141732283472" right="0.70866141732283472" top="0.74803149606299213" bottom="0.74803149606299213" header="0.31496062992125984" footer="0.31496062992125984"/>
  <pageSetup paperSize="9" scale="8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ТЗ благоустрій</vt:lpstr>
      <vt:lpstr>'ТЗ благоустрій'!Заголовки_для_печати</vt:lpstr>
      <vt:lpstr>'ТЗ благоустрій'!Область_печати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ZakupivliBook</cp:lastModifiedBy>
  <cp:lastPrinted>2023-04-12T07:07:39Z</cp:lastPrinted>
  <dcterms:created xsi:type="dcterms:W3CDTF">2021-06-29T12:18:53Z</dcterms:created>
  <dcterms:modified xsi:type="dcterms:W3CDTF">2023-04-13T14:28:22Z</dcterms:modified>
</cp:coreProperties>
</file>